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<sst xmlns="http://schemas.openxmlformats.org/spreadsheetml/2006/main" count="164" uniqueCount="117">
  <si>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</si>
  <si>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</si>
  <si>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</si>
  <si>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</si>
  <si>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</si>
  <si>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</si>
  <si>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</si>
  <si>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</si>
  <si>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</si>
  <si>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</si>
  <si>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</si>
  <si>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</si>
  <si>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</si>
  <si>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</si>
  <si>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</si>
  <si>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</si>
  <si>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</si>
  <si>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</si>
  <si>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</si>
  <si>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</si>
  <si>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</si>
  <si>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</si>
  <si>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</si>
  <si>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Equity</t>
  </si>
  <si>
    <t>Share capital</t>
  </si>
  <si>
    <t>Reserves</t>
  </si>
  <si>
    <t>Total equity attributable to shareholders of the Company</t>
  </si>
  <si>
    <t>Deferred tax liabilities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</si>
  <si>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</si>
  <si>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</si>
  <si>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</si>
  <si>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</si>
  <si>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</si>
  <si>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</si>
  <si>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</si>
  <si>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</si>
  <si>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</si>
  <si>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</si>
  <si>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</si>
  <si>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</si>
  <si>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</si>
  <si>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</si>
  <si>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</si>
  <si>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</si>
  <si>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</si>
  <si>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</si>
  <si>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</si>
  <si>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</si>
  <si>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</si>
  <si>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</si>
  <si>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</si>
  <si>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</si>
  <si>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</si>
  <si>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</si>
  <si>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</si>
  <si>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</si>
  <si>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</si>
  <si>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</si>
  <si>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</si>
  <si>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</si>
  <si>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</si>
  <si>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</si>
  <si>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</si>
  <si>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</si>
  <si>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</si>
  <si>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</si>
  <si>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</si>
  <si>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</si>
  <si>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</si>
  <si>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</si>
  <si>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</si>
  <si>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</si>
  <si>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</si>
  <si>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</si>
  <si>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</si>
  <si>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</si>
  <si>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</si>
  <si>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</si>
  <si>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</si>
  <si>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</si>
  <si>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KAWAN FOOD BERHAD</t>
  </si>
  <si>
    <t>Reserve</t>
  </si>
  <si>
    <t>Exchange</t>
  </si>
  <si>
    <t>Foreign</t>
  </si>
  <si>
    <t>Currency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</si>
  <si>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</si>
  <si>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</si>
  <si>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</si>
  <si>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</si>
  <si>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</si>
  <si>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audited</t>
  </si>
  <si>
    <t>A8</t>
  </si>
  <si>
    <t>Intangible asset</t>
  </si>
  <si>
    <t>Minority</t>
  </si>
  <si>
    <t>Interest</t>
  </si>
  <si>
    <t>Minority interests</t>
  </si>
  <si>
    <t>At 1 January 2008</t>
  </si>
  <si>
    <t>3 months ended</t>
  </si>
  <si>
    <t>Bonus Issue</t>
  </si>
  <si>
    <t>31.12.2008</t>
  </si>
  <si>
    <t>At 31 December 2008</t>
  </si>
  <si>
    <t>2008 interim dividend</t>
  </si>
  <si>
    <t>Dividend payable</t>
  </si>
  <si>
    <t>For the Three Months Ended 31 March 2009 - Unaudited</t>
  </si>
  <si>
    <t>31.3.2008</t>
  </si>
  <si>
    <t>31.3.2009</t>
  </si>
  <si>
    <t>The Condensed Consolidated Income Statements should be read in conjunction with the audited financial statements for the year ended 31 December 2008.</t>
  </si>
  <si>
    <t>As at 31 March 2009</t>
  </si>
  <si>
    <t>Taxation</t>
  </si>
  <si>
    <t xml:space="preserve">The Condensed Consolidated Balance Sheet should be read in conjunction with the audited financial statements for the year ended 31 December 2008. </t>
  </si>
  <si>
    <t xml:space="preserve">The Condensed Consolidated Statement of Changes in Equity should be read in conjunction with the audited financial statements for the year ended 31 December 2008. </t>
  </si>
  <si>
    <t>At 1 January 2009</t>
  </si>
  <si>
    <t>At 31 March 2009</t>
  </si>
  <si>
    <t>The Condensed Consolidated Cash Flow Statement should be read in conjunction with the audited financial statements for the year ended 31 December 2008.</t>
  </si>
  <si>
    <t>Net cash from/(used in) financing activities</t>
  </si>
  <si>
    <t xml:space="preserve">Net increase/(decrease) in cash and cash equivalents </t>
  </si>
  <si>
    <t>Cash and cash equivalents at 31 March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</si>
</sst>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NT$&quot;#,##0;\-&quot;NT$&quot;#,##0"/>
    <numFmt numFmtId="179" formatCode="&quot;NT$&quot;#,##0;[Red]\-&quot;NT$&quot;#,##0"/>
    <numFmt numFmtId="180" formatCode="&quot;NT$&quot;#,##0.00;\-&quot;NT$&quot;#,##0.00"/>
    <numFmt numFmtId="181" formatCode="&quot;NT$&quot;#,##0.00;[Red]\-&quot;NT$&quot;#,##0.00"/>
    <numFmt numFmtId="182" formatCode="_-&quot;NT$&quot;* #,##0_-;\-&quot;NT$&quot;* #,##0_-;_-&quot;NT$&quot;* &quot;-&quot;_-;_-@_-"/>
    <numFmt numFmtId="183" formatCode="_-* #,##0_-;\-* #,##0_-;_-* &quot;-&quot;_-;_-@_-"/>
    <numFmt numFmtId="184" formatCode="_-&quot;NT$&quot;* #,##0.00_-;\-&quot;NT$&quot;* #,##0.00_-;_-&quot;NT$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7" fontId="1" fillId="0" borderId="0" xfId="42" applyNumberFormat="1" applyFont="1" applyAlignment="1">
      <alignment/>
    </xf>
    <xf numFmtId="187" fontId="1" fillId="0" borderId="10" xfId="42" applyNumberFormat="1" applyFont="1" applyBorder="1" applyAlignment="1">
      <alignment/>
    </xf>
    <xf numFmtId="187" fontId="1" fillId="0" borderId="0" xfId="42" applyNumberFormat="1" applyFont="1" applyFill="1" applyAlignment="1">
      <alignment/>
    </xf>
    <xf numFmtId="0" fontId="1" fillId="0" borderId="0" xfId="0" applyFont="1" applyAlignment="1" quotePrefix="1">
      <alignment/>
    </xf>
    <xf numFmtId="171" fontId="1" fillId="0" borderId="0" xfId="42" applyFont="1" applyFill="1" applyAlignment="1">
      <alignment/>
    </xf>
    <xf numFmtId="171" fontId="1" fillId="0" borderId="0" xfId="42" applyFont="1" applyFill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7" fontId="1" fillId="0" borderId="0" xfId="42" applyNumberFormat="1" applyFont="1" applyFill="1" applyAlignment="1">
      <alignment horizontal="center"/>
    </xf>
    <xf numFmtId="171" fontId="1" fillId="0" borderId="0" xfId="42" applyNumberFormat="1" applyFont="1" applyFill="1" applyAlignment="1">
      <alignment/>
    </xf>
    <xf numFmtId="0" fontId="8" fillId="0" borderId="0" xfId="0" applyFont="1" applyAlignment="1">
      <alignment/>
    </xf>
    <xf numFmtId="187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7" fontId="1" fillId="0" borderId="12" xfId="42" applyNumberFormat="1" applyFont="1" applyFill="1" applyBorder="1" applyAlignment="1">
      <alignment/>
    </xf>
    <xf numFmtId="187" fontId="1" fillId="0" borderId="0" xfId="42" applyNumberFormat="1" applyFont="1" applyFill="1" applyBorder="1" applyAlignment="1">
      <alignment/>
    </xf>
    <xf numFmtId="187" fontId="1" fillId="0" borderId="10" xfId="42" applyNumberFormat="1" applyFont="1" applyFill="1" applyBorder="1" applyAlignment="1">
      <alignment/>
    </xf>
    <xf numFmtId="187" fontId="1" fillId="0" borderId="11" xfId="42" applyNumberFormat="1" applyFont="1" applyFill="1" applyBorder="1" applyAlignment="1">
      <alignment/>
    </xf>
    <xf numFmtId="171" fontId="1" fillId="0" borderId="0" xfId="42" applyFont="1" applyFill="1" applyAlignment="1">
      <alignment/>
    </xf>
    <xf numFmtId="0" fontId="4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187" fontId="1" fillId="0" borderId="13" xfId="42" applyNumberFormat="1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187" fontId="2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187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87" fontId="3" fillId="0" borderId="0" xfId="42" applyNumberFormat="1" applyFont="1" applyFill="1" applyAlignment="1">
      <alignment/>
    </xf>
    <xf numFmtId="171" fontId="1" fillId="0" borderId="0" xfId="42" applyFont="1" applyFill="1" applyBorder="1" applyAlignment="1">
      <alignment/>
    </xf>
    <xf numFmtId="187" fontId="4" fillId="0" borderId="0" xfId="42" applyNumberFormat="1" applyFont="1" applyFill="1" applyAlignment="1">
      <alignment/>
    </xf>
    <xf numFmtId="187" fontId="2" fillId="0" borderId="0" xfId="42" applyNumberFormat="1" applyFont="1" applyFill="1" applyAlignment="1" quotePrefix="1">
      <alignment horizontal="center"/>
    </xf>
    <xf numFmtId="187" fontId="2" fillId="0" borderId="0" xfId="42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2" fontId="1" fillId="0" borderId="11" xfId="0" applyNumberFormat="1" applyFont="1" applyFill="1" applyBorder="1" applyAlignment="1">
      <alignment horizontal="right"/>
    </xf>
    <xf numFmtId="9" fontId="1" fillId="0" borderId="0" xfId="57" applyFont="1" applyAlignment="1">
      <alignment/>
    </xf>
    <xf numFmtId="9" fontId="2" fillId="0" borderId="0" xfId="57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187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6">
      <selection activeCell="E31" sqref="E31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15" customWidth="1"/>
    <col min="5" max="5" width="13.7109375" style="7" customWidth="1"/>
    <col min="6" max="6" width="1.7109375" style="15" customWidth="1"/>
    <col min="7" max="7" width="13.7109375" style="15" customWidth="1"/>
    <col min="8" max="8" width="13.7109375" style="7" customWidth="1"/>
    <col min="9" max="9" width="1.7109375" style="15" customWidth="1"/>
    <col min="10" max="16384" width="9.140625" style="1" customWidth="1"/>
  </cols>
  <sheetData>
    <row r="1" spans="2:9" s="2" customFormat="1" ht="15.75">
      <c r="B1" s="2" t="s">
        <v>80</v>
      </c>
      <c r="D1" s="22"/>
      <c r="E1" s="34"/>
      <c r="F1" s="22"/>
      <c r="G1" s="22"/>
      <c r="H1" s="34"/>
      <c r="I1" s="22"/>
    </row>
    <row r="2" spans="2:9" s="2" customFormat="1" ht="15.75">
      <c r="B2" s="2" t="s">
        <v>75</v>
      </c>
      <c r="D2" s="22"/>
      <c r="E2" s="34"/>
      <c r="F2" s="22"/>
      <c r="G2" s="22"/>
      <c r="H2" s="34"/>
      <c r="I2" s="22"/>
    </row>
    <row r="3" spans="2:9" s="2" customFormat="1" ht="15.75">
      <c r="B3" s="2" t="s">
        <v>76</v>
      </c>
      <c r="D3" s="22"/>
      <c r="E3" s="34"/>
      <c r="F3" s="22"/>
      <c r="G3" s="22"/>
      <c r="H3" s="34"/>
      <c r="I3" s="22"/>
    </row>
    <row r="4" spans="4:9" s="2" customFormat="1" ht="15.75">
      <c r="D4" s="22"/>
      <c r="E4" s="34"/>
      <c r="F4" s="22"/>
      <c r="G4" s="22"/>
      <c r="H4" s="34"/>
      <c r="I4" s="22"/>
    </row>
    <row r="5" spans="2:9" s="4" customFormat="1" ht="15.75">
      <c r="B5" s="17" t="s">
        <v>0</v>
      </c>
      <c r="D5" s="23"/>
      <c r="E5" s="38"/>
      <c r="F5" s="23"/>
      <c r="G5" s="23"/>
      <c r="H5" s="38"/>
      <c r="I5" s="23"/>
    </row>
    <row r="6" spans="2:9" s="4" customFormat="1" ht="15.75">
      <c r="B6" s="17" t="s">
        <v>103</v>
      </c>
      <c r="D6" s="23"/>
      <c r="E6" s="38"/>
      <c r="F6" s="23"/>
      <c r="G6" s="23"/>
      <c r="H6" s="38"/>
      <c r="I6" s="23"/>
    </row>
    <row r="8" spans="4:9" s="2" customFormat="1" ht="15.75">
      <c r="D8" s="48" t="s">
        <v>97</v>
      </c>
      <c r="E8" s="48"/>
      <c r="F8" s="22"/>
      <c r="G8" s="48" t="s">
        <v>97</v>
      </c>
      <c r="H8" s="48"/>
      <c r="I8" s="22"/>
    </row>
    <row r="9" spans="3:9" s="3" customFormat="1" ht="15.75">
      <c r="C9" s="3" t="s">
        <v>77</v>
      </c>
      <c r="D9" s="24" t="s">
        <v>105</v>
      </c>
      <c r="E9" s="36" t="s">
        <v>104</v>
      </c>
      <c r="F9" s="24"/>
      <c r="G9" s="24" t="str">
        <f>D9</f>
        <v>31.3.2009</v>
      </c>
      <c r="H9" s="41" t="str">
        <f>E9</f>
        <v>31.3.2008</v>
      </c>
      <c r="I9" s="24"/>
    </row>
    <row r="10" spans="4:9" s="3" customFormat="1" ht="15.75">
      <c r="D10" s="24" t="s">
        <v>1</v>
      </c>
      <c r="E10" s="36" t="s">
        <v>1</v>
      </c>
      <c r="F10" s="24"/>
      <c r="G10" s="24" t="s">
        <v>1</v>
      </c>
      <c r="H10" s="36" t="s">
        <v>1</v>
      </c>
      <c r="I10" s="24"/>
    </row>
    <row r="11" spans="4:9" s="3" customFormat="1" ht="15.75">
      <c r="D11" s="24"/>
      <c r="E11" s="36"/>
      <c r="F11" s="24"/>
      <c r="G11" s="24"/>
      <c r="H11" s="36"/>
      <c r="I11" s="24"/>
    </row>
    <row r="12" spans="2:9" s="2" customFormat="1" ht="15.75">
      <c r="B12" s="2" t="s">
        <v>2</v>
      </c>
      <c r="C12" s="3" t="s">
        <v>91</v>
      </c>
      <c r="D12" s="7">
        <f>G12</f>
        <v>20977794</v>
      </c>
      <c r="E12" s="7">
        <v>15455765</v>
      </c>
      <c r="F12" s="9"/>
      <c r="G12" s="7">
        <v>20977794</v>
      </c>
      <c r="H12" s="7">
        <v>15455765</v>
      </c>
      <c r="I12" s="22"/>
    </row>
    <row r="13" spans="2:12" ht="15.75">
      <c r="B13" s="1" t="s">
        <v>4</v>
      </c>
      <c r="D13" s="25">
        <f>G13</f>
        <v>-11658976</v>
      </c>
      <c r="E13" s="25">
        <v>-9704295</v>
      </c>
      <c r="F13" s="9"/>
      <c r="G13" s="25">
        <v>-11658976</v>
      </c>
      <c r="H13" s="25">
        <v>-9704295</v>
      </c>
      <c r="J13" s="46"/>
      <c r="K13" s="46"/>
      <c r="L13" s="46"/>
    </row>
    <row r="14" spans="2:12" s="2" customFormat="1" ht="15.75">
      <c r="B14" s="2" t="s">
        <v>3</v>
      </c>
      <c r="D14" s="7">
        <f>SUM(D12:D13)</f>
        <v>9318818</v>
      </c>
      <c r="E14" s="7">
        <f>SUM(E12:E13)</f>
        <v>5751470</v>
      </c>
      <c r="F14" s="9"/>
      <c r="G14" s="7">
        <f>SUM(G12:G13)</f>
        <v>9318818</v>
      </c>
      <c r="H14" s="7">
        <f>SUM(H12:H13)</f>
        <v>5751470</v>
      </c>
      <c r="I14" s="22"/>
      <c r="J14" s="47"/>
      <c r="K14" s="47"/>
      <c r="L14" s="47"/>
    </row>
    <row r="15" spans="4:12" ht="15.75">
      <c r="D15" s="9"/>
      <c r="F15" s="9"/>
      <c r="G15" s="9"/>
      <c r="J15" s="46"/>
      <c r="K15" s="46"/>
      <c r="L15" s="46"/>
    </row>
    <row r="16" spans="2:12" ht="15.75">
      <c r="B16" s="1" t="s">
        <v>5</v>
      </c>
      <c r="D16" s="7">
        <f>G16</f>
        <v>74078</v>
      </c>
      <c r="E16" s="7">
        <v>125431</v>
      </c>
      <c r="F16" s="9"/>
      <c r="G16" s="7">
        <v>74078</v>
      </c>
      <c r="H16" s="7">
        <v>125431</v>
      </c>
      <c r="J16" s="47"/>
      <c r="K16" s="47"/>
      <c r="L16" s="47"/>
    </row>
    <row r="17" spans="2:12" ht="15.75">
      <c r="B17" s="1" t="s">
        <v>72</v>
      </c>
      <c r="D17" s="7">
        <f>G17</f>
        <v>-3434212</v>
      </c>
      <c r="E17" s="7">
        <v>-2457405</v>
      </c>
      <c r="F17" s="9"/>
      <c r="G17" s="7">
        <v>-3434212</v>
      </c>
      <c r="H17" s="7">
        <v>-2457405</v>
      </c>
      <c r="J17" s="47"/>
      <c r="K17" s="46"/>
      <c r="L17" s="47"/>
    </row>
    <row r="18" spans="2:12" ht="15.75">
      <c r="B18" s="1" t="s">
        <v>6</v>
      </c>
      <c r="D18" s="26">
        <f>G18</f>
        <v>-1928023</v>
      </c>
      <c r="E18" s="26">
        <v>-1750677</v>
      </c>
      <c r="F18" s="39"/>
      <c r="G18" s="26">
        <v>-1928023</v>
      </c>
      <c r="H18" s="26">
        <v>-1750677</v>
      </c>
      <c r="J18" s="47"/>
      <c r="K18" s="47"/>
      <c r="L18" s="47"/>
    </row>
    <row r="19" spans="2:12" ht="15.75">
      <c r="B19" s="1" t="s">
        <v>7</v>
      </c>
      <c r="D19" s="25">
        <f>G19</f>
        <v>-152202</v>
      </c>
      <c r="E19" s="25">
        <v>-69657</v>
      </c>
      <c r="F19" s="39"/>
      <c r="G19" s="25">
        <v>-152202</v>
      </c>
      <c r="H19" s="25">
        <v>-69657</v>
      </c>
      <c r="J19" s="47"/>
      <c r="K19" s="46"/>
      <c r="L19" s="47"/>
    </row>
    <row r="20" spans="2:12" s="2" customFormat="1" ht="15.75">
      <c r="B20" s="2" t="s">
        <v>8</v>
      </c>
      <c r="D20" s="7">
        <f>SUM(D14:D19)</f>
        <v>3878459</v>
      </c>
      <c r="E20" s="7">
        <f>SUM(E14:E19)</f>
        <v>1599162</v>
      </c>
      <c r="F20" s="9"/>
      <c r="G20" s="7">
        <f>SUM(G14:G19)</f>
        <v>3878459</v>
      </c>
      <c r="H20" s="7">
        <f>SUM(H14:H19)</f>
        <v>1599162</v>
      </c>
      <c r="I20" s="22"/>
      <c r="J20" s="47"/>
      <c r="K20" s="47"/>
      <c r="L20" s="47"/>
    </row>
    <row r="21" spans="4:12" ht="15.75">
      <c r="D21" s="9"/>
      <c r="F21" s="9"/>
      <c r="G21" s="9"/>
      <c r="J21" s="46"/>
      <c r="K21" s="46"/>
      <c r="L21" s="46"/>
    </row>
    <row r="22" spans="2:12" s="15" customFormat="1" ht="15.75">
      <c r="B22" s="15" t="s">
        <v>9</v>
      </c>
      <c r="C22" s="24" t="s">
        <v>73</v>
      </c>
      <c r="D22" s="7">
        <f>G22</f>
        <v>-975512</v>
      </c>
      <c r="E22" s="7">
        <v>-232515</v>
      </c>
      <c r="F22" s="9"/>
      <c r="G22" s="7">
        <v>-975512</v>
      </c>
      <c r="H22" s="7">
        <v>-232515</v>
      </c>
      <c r="J22" s="47"/>
      <c r="K22" s="47"/>
      <c r="L22" s="47"/>
    </row>
    <row r="23" spans="2:12" s="2" customFormat="1" ht="16.5" thickBot="1">
      <c r="B23" s="2" t="s">
        <v>10</v>
      </c>
      <c r="D23" s="27">
        <f>SUM(D20:D22)</f>
        <v>2902947</v>
      </c>
      <c r="E23" s="27">
        <f>SUM(E20:E22)</f>
        <v>1366647</v>
      </c>
      <c r="F23" s="9"/>
      <c r="G23" s="27">
        <f>SUM(G20:G22)</f>
        <v>2902947</v>
      </c>
      <c r="H23" s="27">
        <f>SUM(H20:H22)</f>
        <v>1366647</v>
      </c>
      <c r="I23" s="22"/>
      <c r="J23" s="46"/>
      <c r="K23" s="46"/>
      <c r="L23" s="46"/>
    </row>
    <row r="24" spans="4:7" ht="16.5" thickTop="1">
      <c r="D24" s="9"/>
      <c r="F24" s="9"/>
      <c r="G24" s="9"/>
    </row>
    <row r="25" spans="2:7" ht="15.75">
      <c r="B25" s="2" t="s">
        <v>64</v>
      </c>
      <c r="D25" s="9"/>
      <c r="F25" s="9"/>
      <c r="G25" s="9"/>
    </row>
    <row r="26" spans="2:8" ht="15.75">
      <c r="B26" s="1" t="s">
        <v>65</v>
      </c>
      <c r="D26" s="26">
        <f>D23-D27</f>
        <v>2914099</v>
      </c>
      <c r="E26" s="26">
        <v>1371021</v>
      </c>
      <c r="F26" s="39"/>
      <c r="G26" s="26">
        <f>G23-G27</f>
        <v>2914099</v>
      </c>
      <c r="H26" s="26">
        <v>1371021</v>
      </c>
    </row>
    <row r="27" spans="2:8" ht="15.75">
      <c r="B27" s="1" t="s">
        <v>95</v>
      </c>
      <c r="D27" s="26">
        <f>G27</f>
        <v>-11152</v>
      </c>
      <c r="E27" s="26">
        <v>-4374</v>
      </c>
      <c r="F27" s="9"/>
      <c r="G27" s="26">
        <v>-11152</v>
      </c>
      <c r="H27" s="26">
        <v>-4374</v>
      </c>
    </row>
    <row r="28" spans="4:8" ht="16.5" thickBot="1">
      <c r="D28" s="27">
        <f>SUM(D26:D27)</f>
        <v>2902947</v>
      </c>
      <c r="E28" s="27">
        <f>SUM(E26:E27)</f>
        <v>1366647</v>
      </c>
      <c r="F28" s="9"/>
      <c r="G28" s="27">
        <f>SUM(G26:G27)</f>
        <v>2902947</v>
      </c>
      <c r="H28" s="27">
        <f>SUM(H26:H27)</f>
        <v>1366647</v>
      </c>
    </row>
    <row r="29" spans="4:7" ht="16.5" thickTop="1">
      <c r="D29" s="9"/>
      <c r="F29" s="9"/>
      <c r="G29" s="9"/>
    </row>
    <row r="30" spans="2:7" ht="15.75">
      <c r="B30" s="2" t="s">
        <v>11</v>
      </c>
      <c r="D30" s="9"/>
      <c r="F30" s="9"/>
      <c r="G30" s="9"/>
    </row>
    <row r="31" spans="2:8" ht="15.75">
      <c r="B31" s="1" t="s">
        <v>12</v>
      </c>
      <c r="C31" s="3" t="s">
        <v>74</v>
      </c>
      <c r="D31" s="29">
        <f>D26/120000000*100</f>
        <v>2.428415833333333</v>
      </c>
      <c r="E31" s="19">
        <f>E26/120000000*100</f>
        <v>1.1425174999999999</v>
      </c>
      <c r="F31" s="9"/>
      <c r="G31" s="10">
        <f>G26/120000000*100</f>
        <v>2.428415833333333</v>
      </c>
      <c r="H31" s="19">
        <f>H26/120000000*100</f>
        <v>1.1425174999999999</v>
      </c>
    </row>
    <row r="32" spans="2:8" ht="15.75">
      <c r="B32" s="1" t="s">
        <v>13</v>
      </c>
      <c r="D32" s="10" t="s">
        <v>61</v>
      </c>
      <c r="E32" s="18" t="s">
        <v>61</v>
      </c>
      <c r="F32" s="10"/>
      <c r="G32" s="10" t="s">
        <v>61</v>
      </c>
      <c r="H32" s="18" t="s">
        <v>61</v>
      </c>
    </row>
    <row r="34" ht="15.75">
      <c r="B34" s="1" t="s">
        <v>62</v>
      </c>
    </row>
    <row r="36" ht="15.75">
      <c r="B36" s="20"/>
    </row>
    <row r="46" spans="1:8" ht="43.5" customHeight="1">
      <c r="A46" s="37"/>
      <c r="B46" s="50"/>
      <c r="C46" s="50"/>
      <c r="D46" s="50"/>
      <c r="E46" s="50"/>
      <c r="F46" s="50"/>
      <c r="G46" s="50"/>
      <c r="H46" s="50"/>
    </row>
    <row r="47" spans="4:9" s="12" customFormat="1" ht="12.75">
      <c r="D47" s="30"/>
      <c r="E47" s="40"/>
      <c r="F47" s="30"/>
      <c r="G47" s="30"/>
      <c r="H47" s="40"/>
      <c r="I47" s="30"/>
    </row>
    <row r="48" spans="2:9" s="12" customFormat="1" ht="30.75" customHeight="1">
      <c r="B48" s="49" t="s">
        <v>106</v>
      </c>
      <c r="C48" s="49"/>
      <c r="D48" s="49"/>
      <c r="E48" s="49"/>
      <c r="F48" s="49"/>
      <c r="G48" s="49"/>
      <c r="H48" s="49"/>
      <c r="I48" s="30"/>
    </row>
  </sheetData>
  <sheetProtection/>
  <mergeCells count="4">
    <mergeCell ref="D8:E8"/>
    <mergeCell ref="G8:H8"/>
    <mergeCell ref="B48:H48"/>
    <mergeCell ref="B46:H46"/>
  </mergeCells>
  <printOptions/>
  <pageMargins left="0.551181102362205" right="0" top="0.511811023622047" bottom="0.23622047244094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tabSelected="1" zoomScalePageLayoutView="0" workbookViewId="0" topLeftCell="A49">
      <selection activeCell="D20" sqref="D20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5" width="14.7109375" style="15" customWidth="1"/>
    <col min="6" max="6" width="9.140625" style="1" customWidth="1"/>
    <col min="7" max="7" width="11.57421875" style="1" bestFit="1" customWidth="1"/>
    <col min="8" max="16384" width="9.140625" style="1" customWidth="1"/>
  </cols>
  <sheetData>
    <row r="1" spans="2:5" s="2" customFormat="1" ht="15.75">
      <c r="B1" s="2" t="s">
        <v>80</v>
      </c>
      <c r="D1" s="22"/>
      <c r="E1" s="22"/>
    </row>
    <row r="2" spans="2:5" s="2" customFormat="1" ht="15.75">
      <c r="B2" s="2" t="s">
        <v>75</v>
      </c>
      <c r="D2" s="22"/>
      <c r="E2" s="22"/>
    </row>
    <row r="3" spans="2:5" s="2" customFormat="1" ht="15.75">
      <c r="B3" s="2" t="s">
        <v>76</v>
      </c>
      <c r="D3" s="22"/>
      <c r="E3" s="22"/>
    </row>
    <row r="4" spans="4:5" s="2" customFormat="1" ht="15.75">
      <c r="D4" s="22"/>
      <c r="E4" s="22"/>
    </row>
    <row r="5" spans="2:5" s="4" customFormat="1" ht="15.75">
      <c r="B5" s="17" t="s">
        <v>14</v>
      </c>
      <c r="D5" s="23"/>
      <c r="E5" s="23"/>
    </row>
    <row r="6" spans="2:5" s="4" customFormat="1" ht="15.75">
      <c r="B6" s="17" t="s">
        <v>107</v>
      </c>
      <c r="D6" s="23"/>
      <c r="E6" s="23"/>
    </row>
    <row r="7" spans="3:5" s="2" customFormat="1" ht="15.75">
      <c r="C7" s="3"/>
      <c r="D7" s="24" t="s">
        <v>38</v>
      </c>
      <c r="E7" s="24" t="s">
        <v>90</v>
      </c>
    </row>
    <row r="8" spans="4:5" s="2" customFormat="1" ht="15.75">
      <c r="D8" s="24" t="s">
        <v>15</v>
      </c>
      <c r="E8" s="24" t="s">
        <v>15</v>
      </c>
    </row>
    <row r="9" spans="4:5" s="2" customFormat="1" ht="15.75">
      <c r="D9" s="24" t="s">
        <v>105</v>
      </c>
      <c r="E9" s="24" t="s">
        <v>99</v>
      </c>
    </row>
    <row r="10" spans="3:5" s="2" customFormat="1" ht="15.75">
      <c r="C10" s="3"/>
      <c r="D10" s="24" t="s">
        <v>1</v>
      </c>
      <c r="E10" s="24" t="s">
        <v>1</v>
      </c>
    </row>
    <row r="11" spans="2:5" s="2" customFormat="1" ht="15.75">
      <c r="B11" s="2" t="s">
        <v>39</v>
      </c>
      <c r="C11" s="3"/>
      <c r="D11" s="24"/>
      <c r="E11" s="24"/>
    </row>
    <row r="12" spans="2:5" ht="15.75">
      <c r="B12" s="1" t="s">
        <v>16</v>
      </c>
      <c r="D12" s="7">
        <v>48904587</v>
      </c>
      <c r="E12" s="7">
        <v>46740375</v>
      </c>
    </row>
    <row r="13" spans="2:5" ht="15.75">
      <c r="B13" s="1" t="s">
        <v>63</v>
      </c>
      <c r="D13" s="7">
        <v>10740986</v>
      </c>
      <c r="E13" s="7">
        <v>10678829</v>
      </c>
    </row>
    <row r="14" spans="2:5" s="15" customFormat="1" ht="15.75">
      <c r="B14" s="15" t="s">
        <v>40</v>
      </c>
      <c r="D14" s="7">
        <v>946885</v>
      </c>
      <c r="E14" s="7">
        <v>952578</v>
      </c>
    </row>
    <row r="15" spans="2:5" ht="15.75">
      <c r="B15" s="1" t="s">
        <v>17</v>
      </c>
      <c r="D15" s="7">
        <v>25700</v>
      </c>
      <c r="E15" s="7">
        <v>21212</v>
      </c>
    </row>
    <row r="16" spans="2:5" ht="15.75">
      <c r="B16" s="1" t="s">
        <v>92</v>
      </c>
      <c r="D16" s="7">
        <v>204230</v>
      </c>
      <c r="E16" s="7">
        <v>204230</v>
      </c>
    </row>
    <row r="17" spans="2:5" ht="15.75">
      <c r="B17" s="2" t="s">
        <v>41</v>
      </c>
      <c r="D17" s="32">
        <f>SUM(D12:D16)</f>
        <v>60822388</v>
      </c>
      <c r="E17" s="32">
        <f>SUM(E12:E16)</f>
        <v>58597224</v>
      </c>
    </row>
    <row r="18" spans="2:5" ht="15.75">
      <c r="B18" s="2"/>
      <c r="D18" s="33"/>
      <c r="E18" s="33"/>
    </row>
    <row r="19" spans="2:5" ht="15.75">
      <c r="B19" s="1" t="s">
        <v>18</v>
      </c>
      <c r="D19" s="7">
        <v>3305992</v>
      </c>
      <c r="E19" s="7">
        <v>3296373</v>
      </c>
    </row>
    <row r="20" spans="2:5" ht="15.75">
      <c r="B20" s="1" t="s">
        <v>19</v>
      </c>
      <c r="D20" s="7">
        <v>18812778</v>
      </c>
      <c r="E20" s="7">
        <v>16658549</v>
      </c>
    </row>
    <row r="21" spans="2:5" ht="15.75">
      <c r="B21" s="1" t="s">
        <v>20</v>
      </c>
      <c r="D21" s="7">
        <v>250161</v>
      </c>
      <c r="E21" s="7">
        <v>1796715</v>
      </c>
    </row>
    <row r="22" spans="2:5" ht="15.75">
      <c r="B22" s="1" t="s">
        <v>21</v>
      </c>
      <c r="D22" s="7">
        <v>17710411</v>
      </c>
      <c r="E22" s="7">
        <v>9528745</v>
      </c>
    </row>
    <row r="23" spans="2:5" ht="15.75">
      <c r="B23" s="2" t="s">
        <v>42</v>
      </c>
      <c r="D23" s="32">
        <f>SUM(D19:D22)</f>
        <v>40079342</v>
      </c>
      <c r="E23" s="32">
        <f>SUM(E19:E22)</f>
        <v>31280382</v>
      </c>
    </row>
    <row r="24" spans="4:5" ht="15.75">
      <c r="D24" s="7"/>
      <c r="E24" s="7"/>
    </row>
    <row r="25" spans="2:5" ht="16.5" thickBot="1">
      <c r="B25" s="2" t="s">
        <v>43</v>
      </c>
      <c r="D25" s="28">
        <f>D23+D17</f>
        <v>100901730</v>
      </c>
      <c r="E25" s="28">
        <f>E23+E17</f>
        <v>89877606</v>
      </c>
    </row>
    <row r="26" spans="4:5" ht="16.5" thickTop="1">
      <c r="D26" s="7"/>
      <c r="E26" s="7"/>
    </row>
    <row r="27" spans="2:5" ht="15.75">
      <c r="B27" s="2" t="s">
        <v>23</v>
      </c>
      <c r="D27" s="7"/>
      <c r="E27" s="7"/>
    </row>
    <row r="28" spans="2:5" ht="15.75">
      <c r="B28" s="1" t="s">
        <v>24</v>
      </c>
      <c r="D28" s="7">
        <v>60000000</v>
      </c>
      <c r="E28" s="7">
        <v>60000000</v>
      </c>
    </row>
    <row r="29" spans="2:5" ht="15.75">
      <c r="B29" s="1" t="s">
        <v>25</v>
      </c>
      <c r="D29" s="7">
        <f>'Changes in Equity'!J36-'Changes in Equity'!D36</f>
        <v>13662789</v>
      </c>
      <c r="E29" s="7">
        <f>'Changes in Equity'!J51-'Changes in Equity'!D51</f>
        <v>11565450</v>
      </c>
    </row>
    <row r="30" spans="2:5" ht="15.75">
      <c r="B30" s="2" t="s">
        <v>26</v>
      </c>
      <c r="D30" s="32">
        <f>SUM(D28:D29)</f>
        <v>73662789</v>
      </c>
      <c r="E30" s="32">
        <f>SUM(E28:E29)</f>
        <v>71565450</v>
      </c>
    </row>
    <row r="31" spans="4:5" ht="15.75">
      <c r="D31" s="7"/>
      <c r="E31" s="7"/>
    </row>
    <row r="32" spans="2:5" ht="15.75">
      <c r="B32" s="2" t="s">
        <v>44</v>
      </c>
      <c r="D32" s="7"/>
      <c r="E32" s="7"/>
    </row>
    <row r="33" spans="2:5" s="15" customFormat="1" ht="15.75">
      <c r="B33" s="15" t="s">
        <v>45</v>
      </c>
      <c r="D33" s="7">
        <v>7350854</v>
      </c>
      <c r="E33" s="7">
        <v>1317573</v>
      </c>
    </row>
    <row r="34" spans="2:5" ht="15.75">
      <c r="B34" s="1" t="s">
        <v>27</v>
      </c>
      <c r="D34" s="7">
        <v>2606000</v>
      </c>
      <c r="E34" s="7">
        <v>2606000</v>
      </c>
    </row>
    <row r="35" spans="2:5" ht="15.75">
      <c r="B35" s="2" t="s">
        <v>46</v>
      </c>
      <c r="D35" s="32">
        <f>SUM(D33:D34)</f>
        <v>9956854</v>
      </c>
      <c r="E35" s="32">
        <f>SUM(E33:E34)</f>
        <v>3923573</v>
      </c>
    </row>
    <row r="36" spans="4:5" ht="15.75">
      <c r="D36" s="7"/>
      <c r="E36" s="7"/>
    </row>
    <row r="37" spans="2:5" ht="15.75">
      <c r="B37" s="1" t="s">
        <v>22</v>
      </c>
      <c r="D37" s="7">
        <f>13647233+5</f>
        <v>13647238</v>
      </c>
      <c r="E37" s="7">
        <v>11838011</v>
      </c>
    </row>
    <row r="38" spans="2:5" ht="15.75">
      <c r="B38" s="1" t="s">
        <v>102</v>
      </c>
      <c r="D38" s="7">
        <v>1680000</v>
      </c>
      <c r="E38" s="7">
        <v>0</v>
      </c>
    </row>
    <row r="39" spans="2:5" s="15" customFormat="1" ht="15.75">
      <c r="B39" s="15" t="s">
        <v>49</v>
      </c>
      <c r="D39" s="7">
        <v>1870334</v>
      </c>
      <c r="E39" s="7">
        <v>1048729</v>
      </c>
    </row>
    <row r="40" spans="2:5" ht="15.75">
      <c r="B40" s="1" t="s">
        <v>108</v>
      </c>
      <c r="D40" s="7">
        <v>84515</v>
      </c>
      <c r="E40" s="7">
        <v>1501843</v>
      </c>
    </row>
    <row r="41" spans="2:5" ht="15.75">
      <c r="B41" s="2" t="s">
        <v>47</v>
      </c>
      <c r="D41" s="32">
        <f>SUM(D37:D40)</f>
        <v>17282087</v>
      </c>
      <c r="E41" s="32">
        <f>SUM(E37:E40)</f>
        <v>14388583</v>
      </c>
    </row>
    <row r="42" spans="4:5" s="2" customFormat="1" ht="15.75">
      <c r="D42" s="34"/>
      <c r="E42" s="34"/>
    </row>
    <row r="43" spans="2:5" ht="15.75">
      <c r="B43" s="2" t="s">
        <v>50</v>
      </c>
      <c r="D43" s="25">
        <f>D41+D35</f>
        <v>27238941</v>
      </c>
      <c r="E43" s="25">
        <f>E41+E35</f>
        <v>18312156</v>
      </c>
    </row>
    <row r="44" spans="4:5" s="2" customFormat="1" ht="15.75">
      <c r="D44" s="33"/>
      <c r="E44" s="33"/>
    </row>
    <row r="45" spans="2:7" ht="16.5" thickBot="1">
      <c r="B45" s="2" t="s">
        <v>48</v>
      </c>
      <c r="D45" s="28">
        <f>D43+D30</f>
        <v>100901730</v>
      </c>
      <c r="E45" s="28">
        <f>E43+E30</f>
        <v>89877606</v>
      </c>
      <c r="G45" s="21"/>
    </row>
    <row r="46" ht="16.5" thickTop="1"/>
    <row r="47" ht="15.75">
      <c r="B47" s="2" t="s">
        <v>66</v>
      </c>
    </row>
    <row r="48" spans="2:5" ht="16.5" thickBot="1">
      <c r="B48" s="2" t="s">
        <v>52</v>
      </c>
      <c r="D48" s="45">
        <f>+(D25-D43)/120000000</f>
        <v>0.613856575</v>
      </c>
      <c r="E48" s="16">
        <f>(E25-E43)/120000000</f>
        <v>0.59637875</v>
      </c>
    </row>
    <row r="49" spans="2:5" ht="16.5" thickTop="1">
      <c r="B49" s="2"/>
      <c r="D49" s="43"/>
      <c r="E49" s="43"/>
    </row>
    <row r="50" spans="2:5" ht="15.75">
      <c r="B50" s="44"/>
      <c r="D50" s="43"/>
      <c r="E50" s="43"/>
    </row>
    <row r="51" spans="2:5" ht="15.75">
      <c r="B51" s="44"/>
      <c r="D51" s="14"/>
      <c r="E51" s="14"/>
    </row>
    <row r="52" spans="2:8" s="12" customFormat="1" ht="27.75" customHeight="1">
      <c r="B52" s="51" t="s">
        <v>109</v>
      </c>
      <c r="C52" s="51"/>
      <c r="D52" s="51"/>
      <c r="E52" s="51"/>
      <c r="F52" s="13"/>
      <c r="G52" s="13"/>
      <c r="H52" s="13"/>
    </row>
    <row r="53" ht="15.75">
      <c r="D53" s="31"/>
    </row>
    <row r="57" spans="4:5" ht="15.75">
      <c r="D57" s="7"/>
      <c r="E57" s="7"/>
    </row>
    <row r="58" spans="4:5" ht="15.75">
      <c r="D58" s="7"/>
      <c r="E58" s="7"/>
    </row>
    <row r="59" spans="4:5" ht="15.75">
      <c r="D59" s="7"/>
      <c r="E59" s="7"/>
    </row>
    <row r="60" spans="4:5" ht="15.75">
      <c r="D60" s="7"/>
      <c r="E60" s="7"/>
    </row>
    <row r="61" spans="4:5" ht="15.75">
      <c r="D61" s="7"/>
      <c r="E61" s="7"/>
    </row>
    <row r="62" spans="4:5" ht="15.75">
      <c r="D62" s="7"/>
      <c r="E62" s="7"/>
    </row>
    <row r="63" spans="4:5" ht="15.75">
      <c r="D63" s="7"/>
      <c r="E63" s="7"/>
    </row>
    <row r="64" spans="4:5" ht="15.75">
      <c r="D64" s="7"/>
      <c r="E64" s="7"/>
    </row>
    <row r="65" spans="4:5" ht="15.75">
      <c r="D65" s="7"/>
      <c r="E65" s="7"/>
    </row>
    <row r="66" spans="4:5" ht="15.75">
      <c r="D66" s="7"/>
      <c r="E66" s="7"/>
    </row>
  </sheetData>
  <sheetProtection/>
  <mergeCells count="1">
    <mergeCell ref="B52:E52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6"/>
  <sheetViews>
    <sheetView zoomScalePageLayoutView="0" workbookViewId="0" topLeftCell="A8">
      <selection activeCell="B66" sqref="B66"/>
    </sheetView>
  </sheetViews>
  <sheetFormatPr defaultColWidth="9.140625" defaultRowHeight="12.75"/>
  <cols>
    <col min="1" max="1" width="0.85546875" style="1" customWidth="1"/>
    <col min="2" max="2" width="33.57421875" style="1" customWidth="1"/>
    <col min="3" max="3" width="0.85546875" style="1" customWidth="1"/>
    <col min="4" max="10" width="13.28125" style="1" customWidth="1"/>
    <col min="11" max="16384" width="9.140625" style="1" customWidth="1"/>
  </cols>
  <sheetData>
    <row r="1" s="2" customFormat="1" ht="15.75">
      <c r="B1" s="2" t="s">
        <v>80</v>
      </c>
    </row>
    <row r="2" s="2" customFormat="1" ht="15.75">
      <c r="B2" s="2" t="s">
        <v>75</v>
      </c>
    </row>
    <row r="3" s="2" customFormat="1" ht="15.75">
      <c r="B3" s="2" t="s">
        <v>76</v>
      </c>
    </row>
    <row r="4" s="2" customFormat="1" ht="15.75"/>
    <row r="5" s="4" customFormat="1" ht="15.75">
      <c r="B5" s="17" t="s">
        <v>29</v>
      </c>
    </row>
    <row r="6" s="4" customFormat="1" ht="15.75">
      <c r="B6" s="17" t="s">
        <v>103</v>
      </c>
    </row>
    <row r="7" s="4" customFormat="1" ht="15.75">
      <c r="B7" s="17"/>
    </row>
    <row r="8" spans="4:7" ht="15.75">
      <c r="D8" s="52" t="s">
        <v>67</v>
      </c>
      <c r="E8" s="52"/>
      <c r="F8" s="52"/>
      <c r="G8" s="52"/>
    </row>
    <row r="9" spans="4:7" ht="15.75">
      <c r="D9" s="3"/>
      <c r="E9" s="52" t="s">
        <v>89</v>
      </c>
      <c r="F9" s="52"/>
      <c r="G9" s="3" t="s">
        <v>32</v>
      </c>
    </row>
    <row r="10" s="3" customFormat="1" ht="15.75">
      <c r="F10" s="24" t="s">
        <v>83</v>
      </c>
    </row>
    <row r="11" s="3" customFormat="1" ht="15.75">
      <c r="F11" s="24" t="s">
        <v>84</v>
      </c>
    </row>
    <row r="12" spans="4:10" s="3" customFormat="1" ht="15.75">
      <c r="D12" s="3" t="s">
        <v>31</v>
      </c>
      <c r="E12" s="3" t="s">
        <v>31</v>
      </c>
      <c r="F12" s="24" t="s">
        <v>82</v>
      </c>
      <c r="G12" s="3" t="s">
        <v>35</v>
      </c>
      <c r="I12" s="3" t="s">
        <v>93</v>
      </c>
      <c r="J12" s="3" t="s">
        <v>36</v>
      </c>
    </row>
    <row r="13" spans="4:10" s="3" customFormat="1" ht="15.75">
      <c r="D13" s="3" t="s">
        <v>30</v>
      </c>
      <c r="E13" s="3" t="s">
        <v>33</v>
      </c>
      <c r="F13" s="24" t="s">
        <v>81</v>
      </c>
      <c r="G13" s="3" t="s">
        <v>34</v>
      </c>
      <c r="H13" s="3" t="s">
        <v>36</v>
      </c>
      <c r="I13" s="3" t="s">
        <v>94</v>
      </c>
      <c r="J13" s="3" t="s">
        <v>23</v>
      </c>
    </row>
    <row r="14" spans="4:10" s="3" customFormat="1" ht="15.75">
      <c r="D14" s="3" t="s">
        <v>1</v>
      </c>
      <c r="E14" s="3" t="s">
        <v>1</v>
      </c>
      <c r="F14" s="24" t="s">
        <v>1</v>
      </c>
      <c r="G14" s="3" t="s">
        <v>1</v>
      </c>
      <c r="H14" s="3" t="s">
        <v>1</v>
      </c>
      <c r="I14" s="3" t="s">
        <v>1</v>
      </c>
      <c r="J14" s="3" t="s">
        <v>1</v>
      </c>
    </row>
    <row r="15" spans="2:8" ht="15.75" hidden="1">
      <c r="B15" s="2" t="s">
        <v>53</v>
      </c>
      <c r="D15" s="5">
        <v>2</v>
      </c>
      <c r="E15" s="5">
        <v>0</v>
      </c>
      <c r="F15" s="7"/>
      <c r="G15" s="5">
        <v>-11640</v>
      </c>
      <c r="H15" s="5">
        <f>SUM(D15:G15)</f>
        <v>-11638</v>
      </c>
    </row>
    <row r="16" spans="2:8" ht="15.75" hidden="1">
      <c r="B16" s="1" t="s">
        <v>54</v>
      </c>
      <c r="D16" s="5"/>
      <c r="E16" s="5"/>
      <c r="F16" s="7"/>
      <c r="G16" s="5"/>
      <c r="H16" s="5"/>
    </row>
    <row r="17" spans="2:8" ht="15.75" hidden="1">
      <c r="B17" s="8" t="s">
        <v>55</v>
      </c>
      <c r="D17" s="5">
        <v>34839998</v>
      </c>
      <c r="E17" s="5">
        <v>611</v>
      </c>
      <c r="F17" s="7"/>
      <c r="G17" s="5">
        <v>0</v>
      </c>
      <c r="H17" s="5">
        <f>SUM(D17:G17)</f>
        <v>34840609</v>
      </c>
    </row>
    <row r="18" spans="2:8" ht="15.75" hidden="1">
      <c r="B18" s="8" t="s">
        <v>56</v>
      </c>
      <c r="D18" s="5">
        <v>5160000</v>
      </c>
      <c r="E18" s="5">
        <v>5160000</v>
      </c>
      <c r="F18" s="7"/>
      <c r="G18" s="5">
        <v>0</v>
      </c>
      <c r="H18" s="5">
        <f>SUM(D18:G18)</f>
        <v>10320000</v>
      </c>
    </row>
    <row r="19" spans="2:9" ht="15.75" hidden="1">
      <c r="B19" s="1" t="s">
        <v>57</v>
      </c>
      <c r="D19" s="5">
        <v>0</v>
      </c>
      <c r="E19" s="5">
        <v>-1625691</v>
      </c>
      <c r="F19" s="7"/>
      <c r="G19" s="5">
        <v>0</v>
      </c>
      <c r="H19" s="5">
        <f>SUM(D19:G19)</f>
        <v>-1625691</v>
      </c>
      <c r="I19" s="5"/>
    </row>
    <row r="20" spans="2:9" ht="15.75" hidden="1">
      <c r="B20" s="1" t="s">
        <v>58</v>
      </c>
      <c r="D20" s="5">
        <v>0</v>
      </c>
      <c r="E20" s="5">
        <v>0</v>
      </c>
      <c r="F20" s="7"/>
      <c r="G20" s="5">
        <v>5194463</v>
      </c>
      <c r="H20" s="5">
        <f>SUM(D20:G20)</f>
        <v>5194463</v>
      </c>
      <c r="I20" s="5"/>
    </row>
    <row r="21" spans="2:9" ht="15.75" hidden="1">
      <c r="B21" s="1" t="s">
        <v>59</v>
      </c>
      <c r="D21" s="5">
        <v>0</v>
      </c>
      <c r="E21" s="5">
        <v>0</v>
      </c>
      <c r="F21" s="7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60</v>
      </c>
      <c r="D22" s="6">
        <f>SUM(D15:D21)</f>
        <v>40000000</v>
      </c>
      <c r="E22" s="6">
        <f>SUM(E15:E21)</f>
        <v>3534920</v>
      </c>
      <c r="F22" s="27"/>
      <c r="G22" s="6">
        <f>SUM(G15:G21)</f>
        <v>4606823</v>
      </c>
      <c r="H22" s="6">
        <f>SUM(H15:H21)</f>
        <v>48141743</v>
      </c>
      <c r="I22" s="5"/>
    </row>
    <row r="23" spans="4:9" ht="15.75" hidden="1">
      <c r="D23" s="5"/>
      <c r="E23" s="5"/>
      <c r="F23" s="7"/>
      <c r="G23" s="5"/>
      <c r="H23" s="5"/>
      <c r="I23" s="5"/>
    </row>
    <row r="24" spans="2:10" s="15" customFormat="1" ht="15.75">
      <c r="B24" s="22" t="s">
        <v>111</v>
      </c>
      <c r="D24" s="7">
        <f>+D51</f>
        <v>60000000</v>
      </c>
      <c r="E24" s="7">
        <f aca="true" t="shared" si="0" ref="E24:J24">+E51</f>
        <v>0</v>
      </c>
      <c r="F24" s="7">
        <f t="shared" si="0"/>
        <v>1505012</v>
      </c>
      <c r="G24" s="7">
        <f t="shared" si="0"/>
        <v>10044364</v>
      </c>
      <c r="H24" s="7">
        <f t="shared" si="0"/>
        <v>71549376</v>
      </c>
      <c r="I24" s="7">
        <f t="shared" si="0"/>
        <v>16074</v>
      </c>
      <c r="J24" s="7">
        <f t="shared" si="0"/>
        <v>71565450</v>
      </c>
    </row>
    <row r="25" spans="2:9" s="15" customFormat="1" ht="15.75">
      <c r="B25" s="22"/>
      <c r="D25" s="7"/>
      <c r="E25" s="7"/>
      <c r="F25" s="7"/>
      <c r="G25" s="7"/>
      <c r="H25" s="7"/>
      <c r="I25" s="7"/>
    </row>
    <row r="26" spans="2:9" s="15" customFormat="1" ht="15.75">
      <c r="B26" s="35" t="s">
        <v>68</v>
      </c>
      <c r="D26" s="7"/>
      <c r="E26" s="7"/>
      <c r="F26" s="7"/>
      <c r="G26" s="7"/>
      <c r="H26" s="7"/>
      <c r="I26" s="7"/>
    </row>
    <row r="27" spans="2:9" s="15" customFormat="1" ht="15.75">
      <c r="B27" s="35" t="s">
        <v>79</v>
      </c>
      <c r="D27" s="26"/>
      <c r="E27" s="26"/>
      <c r="F27" s="26"/>
      <c r="G27" s="26"/>
      <c r="H27" s="26"/>
      <c r="I27" s="7"/>
    </row>
    <row r="28" spans="2:10" s="15" customFormat="1" ht="15.75">
      <c r="B28" s="15" t="s">
        <v>10</v>
      </c>
      <c r="D28" s="26">
        <v>0</v>
      </c>
      <c r="E28" s="26">
        <v>0</v>
      </c>
      <c r="F28" s="26">
        <v>0</v>
      </c>
      <c r="G28" s="26">
        <f>Income!G26</f>
        <v>2914099</v>
      </c>
      <c r="H28" s="26">
        <f>G28</f>
        <v>2914099</v>
      </c>
      <c r="I28" s="7">
        <f>Income!G27</f>
        <v>-11152</v>
      </c>
      <c r="J28" s="31">
        <f>H28+I28</f>
        <v>2902947</v>
      </c>
    </row>
    <row r="29" spans="4:9" s="15" customFormat="1" ht="15.75">
      <c r="D29" s="26"/>
      <c r="E29" s="26"/>
      <c r="F29" s="26"/>
      <c r="G29" s="26"/>
      <c r="H29" s="26"/>
      <c r="I29" s="7"/>
    </row>
    <row r="30" spans="2:9" s="15" customFormat="1" ht="15.75">
      <c r="B30" s="15" t="s">
        <v>85</v>
      </c>
      <c r="D30" s="26"/>
      <c r="E30" s="26"/>
      <c r="F30" s="26"/>
      <c r="G30" s="26"/>
      <c r="H30" s="26"/>
      <c r="I30" s="7"/>
    </row>
    <row r="31" spans="2:9" s="15" customFormat="1" ht="15.75">
      <c r="B31" s="15" t="s">
        <v>86</v>
      </c>
      <c r="D31" s="26"/>
      <c r="E31" s="26"/>
      <c r="F31" s="26"/>
      <c r="G31" s="26"/>
      <c r="H31" s="26"/>
      <c r="I31" s="7"/>
    </row>
    <row r="32" spans="2:10" s="15" customFormat="1" ht="15.75">
      <c r="B32" s="15" t="s">
        <v>87</v>
      </c>
      <c r="D32" s="26">
        <v>0</v>
      </c>
      <c r="E32" s="26">
        <v>0</v>
      </c>
      <c r="F32" s="26">
        <v>874392</v>
      </c>
      <c r="G32" s="26">
        <v>0</v>
      </c>
      <c r="H32" s="26">
        <f>SUM(D32:G32)</f>
        <v>874392</v>
      </c>
      <c r="I32" s="7">
        <v>0</v>
      </c>
      <c r="J32" s="31">
        <f>H32+I32</f>
        <v>874392</v>
      </c>
    </row>
    <row r="33" spans="4:10" s="15" customFormat="1" ht="15.75">
      <c r="D33" s="26"/>
      <c r="E33" s="26"/>
      <c r="F33" s="26"/>
      <c r="G33" s="26"/>
      <c r="H33" s="26"/>
      <c r="I33" s="7"/>
      <c r="J33" s="31"/>
    </row>
    <row r="34" spans="2:10" s="15" customFormat="1" ht="15.75">
      <c r="B34" s="15" t="s">
        <v>101</v>
      </c>
      <c r="D34" s="26">
        <v>0</v>
      </c>
      <c r="E34" s="26">
        <v>0</v>
      </c>
      <c r="F34" s="26">
        <v>0</v>
      </c>
      <c r="G34" s="26">
        <v>-1680000</v>
      </c>
      <c r="H34" s="26">
        <f>SUM(D34:G34)</f>
        <v>-1680000</v>
      </c>
      <c r="I34" s="7">
        <v>0</v>
      </c>
      <c r="J34" s="31">
        <f>H34+I34</f>
        <v>-1680000</v>
      </c>
    </row>
    <row r="35" spans="4:9" s="15" customFormat="1" ht="15.75">
      <c r="D35" s="26"/>
      <c r="E35" s="26"/>
      <c r="F35" s="26"/>
      <c r="G35" s="26"/>
      <c r="H35" s="26"/>
      <c r="I35" s="7"/>
    </row>
    <row r="36" spans="2:10" s="22" customFormat="1" ht="16.5" thickBot="1">
      <c r="B36" s="22" t="s">
        <v>112</v>
      </c>
      <c r="D36" s="27">
        <f>SUM(D24:D35)</f>
        <v>60000000</v>
      </c>
      <c r="E36" s="27">
        <f>SUM(E24:E35)</f>
        <v>0</v>
      </c>
      <c r="F36" s="27">
        <f>SUM(F24:F32)</f>
        <v>2379404</v>
      </c>
      <c r="G36" s="27">
        <f>SUM(G24:G35)</f>
        <v>11278463</v>
      </c>
      <c r="H36" s="27">
        <f>SUM(H24:H35)</f>
        <v>73657867</v>
      </c>
      <c r="I36" s="27">
        <f>SUM(I24:I35)</f>
        <v>4922</v>
      </c>
      <c r="J36" s="27">
        <f>SUM(J24:J35)</f>
        <v>73662789</v>
      </c>
    </row>
    <row r="37" spans="4:9" s="15" customFormat="1" ht="16.5" thickTop="1">
      <c r="D37" s="7"/>
      <c r="E37" s="7"/>
      <c r="F37" s="7"/>
      <c r="G37" s="7"/>
      <c r="H37" s="7"/>
      <c r="I37" s="7"/>
    </row>
    <row r="38" spans="4:9" ht="15.75">
      <c r="D38" s="5"/>
      <c r="E38" s="5"/>
      <c r="F38" s="7"/>
      <c r="G38" s="5"/>
      <c r="H38" s="5"/>
      <c r="I38" s="5"/>
    </row>
    <row r="39" spans="2:10" ht="15.75">
      <c r="B39" s="2" t="s">
        <v>96</v>
      </c>
      <c r="D39" s="5">
        <v>40000000</v>
      </c>
      <c r="E39" s="5">
        <v>3519090</v>
      </c>
      <c r="F39" s="7">
        <v>-155339</v>
      </c>
      <c r="G39" s="5">
        <v>17034041</v>
      </c>
      <c r="H39" s="5">
        <v>60397792</v>
      </c>
      <c r="I39" s="5">
        <v>31240</v>
      </c>
      <c r="J39" s="5">
        <f>H39+I39</f>
        <v>60429032</v>
      </c>
    </row>
    <row r="40" spans="4:10" ht="15.75">
      <c r="D40" s="5"/>
      <c r="E40" s="5"/>
      <c r="F40" s="7"/>
      <c r="G40" s="5"/>
      <c r="H40" s="5"/>
      <c r="I40" s="5"/>
      <c r="J40" s="5"/>
    </row>
    <row r="41" spans="2:10" ht="15.75">
      <c r="B41" s="1" t="s">
        <v>68</v>
      </c>
      <c r="D41" s="5"/>
      <c r="E41" s="5"/>
      <c r="F41" s="7"/>
      <c r="G41" s="5"/>
      <c r="H41" s="5"/>
      <c r="I41" s="5"/>
      <c r="J41" s="5"/>
    </row>
    <row r="42" spans="2:10" ht="15.75">
      <c r="B42" s="1" t="s">
        <v>79</v>
      </c>
      <c r="D42" s="5"/>
      <c r="E42" s="5"/>
      <c r="F42" s="7"/>
      <c r="G42" s="5"/>
      <c r="H42" s="5"/>
      <c r="I42" s="5"/>
      <c r="J42" s="5"/>
    </row>
    <row r="43" spans="2:10" ht="15.75">
      <c r="B43" s="1" t="s">
        <v>10</v>
      </c>
      <c r="D43" s="5">
        <v>0</v>
      </c>
      <c r="E43" s="5">
        <v>0</v>
      </c>
      <c r="F43" s="7">
        <v>0</v>
      </c>
      <c r="G43" s="5">
        <v>9491233</v>
      </c>
      <c r="H43" s="5">
        <f>SUM(D43:G43)</f>
        <v>9491233</v>
      </c>
      <c r="I43" s="5">
        <v>-15166</v>
      </c>
      <c r="J43" s="5">
        <f aca="true" t="shared" si="1" ref="J43:J49">H43+I43</f>
        <v>9476067</v>
      </c>
    </row>
    <row r="44" spans="4:10" ht="15.75">
      <c r="D44" s="5"/>
      <c r="E44" s="5"/>
      <c r="F44" s="7"/>
      <c r="G44" s="5"/>
      <c r="H44" s="5"/>
      <c r="I44" s="5"/>
      <c r="J44" s="5"/>
    </row>
    <row r="45" spans="2:10" ht="15.75">
      <c r="B45" s="1" t="s">
        <v>98</v>
      </c>
      <c r="D45" s="5">
        <v>20000000</v>
      </c>
      <c r="E45" s="5">
        <v>-3519090</v>
      </c>
      <c r="F45" s="7">
        <v>0</v>
      </c>
      <c r="G45" s="5">
        <v>-16480910</v>
      </c>
      <c r="H45" s="5">
        <f>SUM(D45:G45)</f>
        <v>0</v>
      </c>
      <c r="I45" s="5">
        <v>0</v>
      </c>
      <c r="J45" s="5">
        <f t="shared" si="1"/>
        <v>0</v>
      </c>
    </row>
    <row r="46" spans="4:10" ht="15.75">
      <c r="D46" s="5"/>
      <c r="E46" s="5"/>
      <c r="F46" s="7"/>
      <c r="G46" s="5"/>
      <c r="H46" s="5"/>
      <c r="I46" s="5"/>
      <c r="J46" s="5"/>
    </row>
    <row r="47" spans="2:10" ht="15.75">
      <c r="B47" s="1" t="s">
        <v>85</v>
      </c>
      <c r="D47" s="5"/>
      <c r="E47" s="5"/>
      <c r="F47" s="7"/>
      <c r="G47" s="5"/>
      <c r="H47" s="5"/>
      <c r="I47" s="5"/>
      <c r="J47" s="5"/>
    </row>
    <row r="48" spans="2:10" ht="15.75">
      <c r="B48" s="1" t="s">
        <v>86</v>
      </c>
      <c r="D48" s="5"/>
      <c r="E48" s="5"/>
      <c r="F48" s="7"/>
      <c r="G48" s="5"/>
      <c r="H48" s="5"/>
      <c r="I48" s="5"/>
      <c r="J48" s="5"/>
    </row>
    <row r="49" spans="2:10" ht="15.75">
      <c r="B49" s="1" t="s">
        <v>87</v>
      </c>
      <c r="D49" s="5">
        <v>0</v>
      </c>
      <c r="E49" s="5">
        <v>0</v>
      </c>
      <c r="F49" s="7">
        <v>1660351</v>
      </c>
      <c r="G49" s="5">
        <v>0</v>
      </c>
      <c r="H49" s="5">
        <f>SUM(D49:G49)</f>
        <v>1660351</v>
      </c>
      <c r="I49" s="5">
        <v>0</v>
      </c>
      <c r="J49" s="5">
        <f t="shared" si="1"/>
        <v>1660351</v>
      </c>
    </row>
    <row r="50" spans="4:10" ht="15.75">
      <c r="D50" s="5"/>
      <c r="E50" s="5"/>
      <c r="F50" s="7"/>
      <c r="G50" s="5"/>
      <c r="H50" s="5"/>
      <c r="I50" s="5"/>
      <c r="J50" s="5"/>
    </row>
    <row r="51" spans="2:10" ht="16.5" thickBot="1">
      <c r="B51" s="2" t="s">
        <v>100</v>
      </c>
      <c r="D51" s="6">
        <v>60000000</v>
      </c>
      <c r="E51" s="6">
        <v>0</v>
      </c>
      <c r="F51" s="27">
        <v>1505012</v>
      </c>
      <c r="G51" s="6">
        <f>SUM(G39:G50)</f>
        <v>10044364</v>
      </c>
      <c r="H51" s="6">
        <f>SUM(H39:H50)</f>
        <v>71549376</v>
      </c>
      <c r="I51" s="6">
        <f>SUM(I39:I50)</f>
        <v>16074</v>
      </c>
      <c r="J51" s="6">
        <f>SUM(J39:J50)</f>
        <v>71565450</v>
      </c>
    </row>
    <row r="52" spans="4:9" ht="16.5" thickTop="1">
      <c r="D52" s="5"/>
      <c r="E52" s="5"/>
      <c r="F52" s="7"/>
      <c r="G52" s="5"/>
      <c r="H52" s="5"/>
      <c r="I52" s="5"/>
    </row>
    <row r="53" spans="4:9" ht="15.75">
      <c r="D53" s="5"/>
      <c r="E53" s="5"/>
      <c r="F53" s="7"/>
      <c r="G53" s="5"/>
      <c r="H53" s="5"/>
      <c r="I53" s="5"/>
    </row>
    <row r="54" spans="4:9" ht="15.75">
      <c r="D54" s="5"/>
      <c r="E54" s="5"/>
      <c r="F54" s="7"/>
      <c r="G54" s="5"/>
      <c r="H54" s="5"/>
      <c r="I54" s="5"/>
    </row>
    <row r="55" spans="4:9" ht="15.75">
      <c r="D55" s="5"/>
      <c r="E55" s="5"/>
      <c r="F55" s="7"/>
      <c r="G55" s="5"/>
      <c r="H55" s="5"/>
      <c r="I55" s="5"/>
    </row>
    <row r="76" spans="2:10" s="12" customFormat="1" ht="40.5" customHeight="1">
      <c r="B76" s="51" t="s">
        <v>110</v>
      </c>
      <c r="C76" s="51"/>
      <c r="D76" s="51"/>
      <c r="E76" s="51"/>
      <c r="F76" s="51"/>
      <c r="G76" s="51"/>
      <c r="H76" s="51"/>
      <c r="I76" s="51"/>
      <c r="J76" s="51"/>
    </row>
  </sheetData>
  <sheetProtection/>
  <mergeCells count="3">
    <mergeCell ref="D8:G8"/>
    <mergeCell ref="E9:F9"/>
    <mergeCell ref="B76:J76"/>
  </mergeCells>
  <printOptions/>
  <pageMargins left="0.5" right="0" top="0.511811023622047" bottom="0.236220472440945" header="0.511811023622047" footer="0.51181102362204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15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80</v>
      </c>
      <c r="F1" s="22"/>
      <c r="G1" s="22"/>
    </row>
    <row r="2" spans="2:7" s="2" customFormat="1" ht="15.75">
      <c r="B2" s="2" t="s">
        <v>75</v>
      </c>
      <c r="F2" s="22"/>
      <c r="G2" s="22"/>
    </row>
    <row r="3" spans="2:7" s="2" customFormat="1" ht="15.75">
      <c r="B3" s="2" t="s">
        <v>76</v>
      </c>
      <c r="F3" s="22"/>
      <c r="G3" s="22"/>
    </row>
    <row r="4" spans="6:7" s="2" customFormat="1" ht="15.75">
      <c r="F4" s="22"/>
      <c r="G4" s="22"/>
    </row>
    <row r="5" spans="2:7" s="4" customFormat="1" ht="15.75">
      <c r="B5" s="17" t="s">
        <v>37</v>
      </c>
      <c r="C5" s="17"/>
      <c r="F5" s="23"/>
      <c r="G5" s="23"/>
    </row>
    <row r="6" spans="2:7" s="4" customFormat="1" ht="15.75">
      <c r="B6" s="17" t="s">
        <v>103</v>
      </c>
      <c r="C6" s="17"/>
      <c r="F6" s="23"/>
      <c r="G6" s="23"/>
    </row>
    <row r="8" spans="6:7" s="2" customFormat="1" ht="15.75">
      <c r="F8" s="53" t="s">
        <v>97</v>
      </c>
      <c r="G8" s="53"/>
    </row>
    <row r="9" spans="6:7" s="2" customFormat="1" ht="15.75">
      <c r="F9" s="36" t="s">
        <v>105</v>
      </c>
      <c r="G9" s="24" t="s">
        <v>104</v>
      </c>
    </row>
    <row r="10" spans="6:7" s="2" customFormat="1" ht="15.75">
      <c r="F10" s="36" t="s">
        <v>1</v>
      </c>
      <c r="G10" s="24" t="s">
        <v>1</v>
      </c>
    </row>
    <row r="11" spans="6:7" s="2" customFormat="1" ht="15.75">
      <c r="F11" s="36"/>
      <c r="G11" s="24"/>
    </row>
    <row r="12" spans="2:7" ht="15.75">
      <c r="B12" s="1" t="s">
        <v>78</v>
      </c>
      <c r="F12" s="7">
        <v>3572240</v>
      </c>
      <c r="G12" s="7">
        <v>264014</v>
      </c>
    </row>
    <row r="13" spans="6:7" ht="15.75">
      <c r="F13" s="7"/>
      <c r="G13" s="7"/>
    </row>
    <row r="14" spans="2:7" ht="15.75">
      <c r="B14" s="1" t="s">
        <v>51</v>
      </c>
      <c r="F14" s="7">
        <v>-1807596</v>
      </c>
      <c r="G14" s="7">
        <v>-3216424</v>
      </c>
    </row>
    <row r="15" spans="6:7" ht="15.75">
      <c r="F15" s="7"/>
      <c r="G15" s="7"/>
    </row>
    <row r="16" spans="2:7" ht="15.75">
      <c r="B16" s="1" t="s">
        <v>114</v>
      </c>
      <c r="F16" s="7">
        <v>6757174</v>
      </c>
      <c r="G16" s="7">
        <v>-285346</v>
      </c>
    </row>
    <row r="17" spans="6:7" ht="15.75">
      <c r="F17" s="25"/>
      <c r="G17" s="25"/>
    </row>
    <row r="18" spans="2:7" s="2" customFormat="1" ht="15.75">
      <c r="B18" s="1" t="s">
        <v>115</v>
      </c>
      <c r="F18" s="7">
        <f>SUM(F12:F16)</f>
        <v>8521818</v>
      </c>
      <c r="G18" s="7">
        <f>SUM(G12:G16)</f>
        <v>-3237756</v>
      </c>
    </row>
    <row r="19" spans="2:7" s="2" customFormat="1" ht="15.75">
      <c r="B19" s="1"/>
      <c r="F19" s="7"/>
      <c r="G19" s="7"/>
    </row>
    <row r="20" spans="2:7" s="2" customFormat="1" ht="15.75">
      <c r="B20" s="1" t="s">
        <v>88</v>
      </c>
      <c r="F20" s="7">
        <v>-340152</v>
      </c>
      <c r="G20" s="7">
        <v>9109</v>
      </c>
    </row>
    <row r="21" spans="2:7" s="2" customFormat="1" ht="15.75">
      <c r="B21" s="1"/>
      <c r="F21" s="7"/>
      <c r="G21" s="7"/>
    </row>
    <row r="22" spans="2:7" s="2" customFormat="1" ht="15.75">
      <c r="B22" s="1" t="s">
        <v>28</v>
      </c>
      <c r="F22" s="7">
        <v>9528745</v>
      </c>
      <c r="G22" s="7">
        <v>11846773</v>
      </c>
    </row>
    <row r="23" spans="2:7" s="2" customFormat="1" ht="15.75">
      <c r="B23" s="1"/>
      <c r="F23" s="34"/>
      <c r="G23" s="7"/>
    </row>
    <row r="24" spans="2:7" s="2" customFormat="1" ht="16.5" thickBot="1">
      <c r="B24" s="1" t="s">
        <v>116</v>
      </c>
      <c r="E24" s="3"/>
      <c r="F24" s="27">
        <f>SUM(F18:F22)</f>
        <v>17710411</v>
      </c>
      <c r="G24" s="27">
        <f>SUM(G18:G22)</f>
        <v>8618126</v>
      </c>
    </row>
    <row r="25" ht="16.5" thickTop="1">
      <c r="F25" s="7"/>
    </row>
    <row r="26" ht="15.75">
      <c r="F26" s="7"/>
    </row>
    <row r="27" spans="2:6" ht="15.75">
      <c r="B27" s="1" t="s">
        <v>69</v>
      </c>
      <c r="F27" s="7"/>
    </row>
    <row r="28" ht="15.75">
      <c r="F28" s="7"/>
    </row>
    <row r="29" spans="6:7" ht="15.75">
      <c r="F29" s="36" t="s">
        <v>70</v>
      </c>
      <c r="G29" s="24" t="s">
        <v>15</v>
      </c>
    </row>
    <row r="30" spans="6:7" ht="15.75">
      <c r="F30" s="36" t="str">
        <f>F9</f>
        <v>31.3.2009</v>
      </c>
      <c r="G30" s="24" t="str">
        <f>G9</f>
        <v>31.3.2008</v>
      </c>
    </row>
    <row r="31" spans="6:7" ht="15.75">
      <c r="F31" s="42" t="s">
        <v>1</v>
      </c>
      <c r="G31" s="24" t="s">
        <v>1</v>
      </c>
    </row>
    <row r="32" spans="6:7" ht="15.75">
      <c r="F32" s="42"/>
      <c r="G32" s="24"/>
    </row>
    <row r="33" spans="3:7" ht="16.5" thickBot="1">
      <c r="C33" s="1" t="s">
        <v>71</v>
      </c>
      <c r="F33" s="28">
        <f>F24</f>
        <v>17710411</v>
      </c>
      <c r="G33" s="28">
        <f>G24</f>
        <v>8618126</v>
      </c>
    </row>
    <row r="34" ht="16.5" thickTop="1"/>
    <row r="35" ht="15.75">
      <c r="F35" s="31"/>
    </row>
    <row r="45" spans="2:8" s="11" customFormat="1" ht="39.75" customHeight="1">
      <c r="B45" s="51"/>
      <c r="C45" s="51"/>
      <c r="D45" s="51"/>
      <c r="E45" s="51"/>
      <c r="F45" s="51"/>
      <c r="G45" s="51"/>
      <c r="H45" s="51"/>
    </row>
    <row r="46" spans="6:7" s="12" customFormat="1" ht="11.25" customHeight="1">
      <c r="F46" s="30"/>
      <c r="G46" s="30"/>
    </row>
    <row r="47" spans="2:8" s="12" customFormat="1" ht="26.25" customHeight="1">
      <c r="B47" s="51" t="s">
        <v>113</v>
      </c>
      <c r="C47" s="51"/>
      <c r="D47" s="51"/>
      <c r="E47" s="51"/>
      <c r="F47" s="51"/>
      <c r="G47" s="51"/>
      <c r="H47" s="51"/>
    </row>
  </sheetData>
  <sheetProtection/>
  <mergeCells count="3">
    <mergeCell ref="F8:G8"/>
    <mergeCell ref="B45:H45"/>
    <mergeCell ref="B47:H47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 </cp:lastModifiedBy>
  <cp:lastPrinted>2009-05-26T00:49:48Z</cp:lastPrinted>
  <dcterms:created xsi:type="dcterms:W3CDTF">2006-05-05T03:20:10Z</dcterms:created>
  <dcterms:modified xsi:type="dcterms:W3CDTF">2009-05-26T10:04:25Z</dcterms:modified>
  <cp:category/>
  <cp:version/>
  <cp:contentType/>
  <cp:contentStatus/>
</cp:coreProperties>
</file>